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450" windowWidth="16770" windowHeight="10965" activeTab="0"/>
  </bookViews>
  <sheets>
    <sheet name="愛知県民大会申込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<sst xmlns="http://schemas.openxmlformats.org/spreadsheetml/2006/main" count="38" uniqueCount="38">
  <si>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No</t>
  </si>
  <si>
    <t>ﾌﾘｶﾞﾅ</t>
  </si>
  <si>
    <t>①氏名</t>
  </si>
  <si>
    <t>記入例</t>
  </si>
  <si>
    <t>希望しない</t>
  </si>
  <si>
    <t>希望する</t>
  </si>
  <si>
    <t>⑨競技者登録番号
または指導者番号</t>
  </si>
  <si>
    <t>⑤所属ｸﾗﾌﾞ</t>
  </si>
  <si>
    <t>⑦住所</t>
  </si>
  <si>
    <r>
      <t>⑥Eｶ-ﾄﾞNo
ﾚﾝﾀﾙ</t>
    </r>
    <r>
      <rPr>
        <sz val="9"/>
        <color indexed="12"/>
        <rFont val="ＭＳ ゴシック"/>
        <family val="3"/>
      </rPr>
      <t>↓選択式</t>
    </r>
  </si>
  <si>
    <r>
      <rPr>
        <sz val="11"/>
        <rFont val="ＭＳ Ｐゴシック"/>
        <family val="3"/>
      </rPr>
      <t>⑧ﾒ-ﾙｱﾄﾞﾚｽ</t>
    </r>
    <r>
      <rPr>
        <sz val="9"/>
        <color indexed="57"/>
        <rFont val="ＭＳ Ｐゴシック"/>
        <family val="3"/>
      </rPr>
      <t>↓半角</t>
    </r>
  </si>
  <si>
    <r>
      <t xml:space="preserve">④参加ｸﾗｽ
</t>
    </r>
    <r>
      <rPr>
        <sz val="9"/>
        <color indexed="12"/>
        <rFont val="ＭＳ ゴシック"/>
        <family val="3"/>
      </rPr>
      <t>↓選択式</t>
    </r>
  </si>
  <si>
    <r>
      <t xml:space="preserve">②性別
</t>
    </r>
    <r>
      <rPr>
        <sz val="9"/>
        <color indexed="12"/>
        <rFont val="ＭＳ ゴシック"/>
        <family val="3"/>
      </rPr>
      <t>↓選択式</t>
    </r>
  </si>
  <si>
    <r>
      <t xml:space="preserve">年齢
</t>
    </r>
    <r>
      <rPr>
        <sz val="9"/>
        <color indexed="10"/>
        <rFont val="ＭＳ ゴシック"/>
        <family val="3"/>
      </rPr>
      <t>↓自動計算</t>
    </r>
  </si>
  <si>
    <r>
      <rPr>
        <sz val="11"/>
        <color indexed="8"/>
        <rFont val="ＭＳ Ｐゴシック"/>
        <family val="3"/>
      </rPr>
      <t xml:space="preserve">⑧電話
</t>
    </r>
    <r>
      <rPr>
        <sz val="9"/>
        <color indexed="57"/>
        <rFont val="ＭＳ Ｐゴシック"/>
        <family val="3"/>
      </rPr>
      <t>↓半角</t>
    </r>
  </si>
  <si>
    <r>
      <rPr>
        <sz val="11"/>
        <rFont val="ＭＳ Ｐゴシック"/>
        <family val="3"/>
      </rPr>
      <t xml:space="preserve">⑦〒
</t>
    </r>
    <r>
      <rPr>
        <sz val="9"/>
        <color indexed="57"/>
        <rFont val="ＭＳ Ｐゴシック"/>
        <family val="3"/>
      </rPr>
      <t>↓半角</t>
    </r>
  </si>
  <si>
    <t>女</t>
  </si>
  <si>
    <t>愛知オリエ</t>
  </si>
  <si>
    <t>ｱｲﾁｵﾘｴ</t>
  </si>
  <si>
    <t>愛知県協会</t>
  </si>
  <si>
    <t>444-0856</t>
  </si>
  <si>
    <t>岡崎市六名1丁目1</t>
  </si>
  <si>
    <t>info@aichiol.com</t>
  </si>
  <si>
    <t>0564-51-9992</t>
  </si>
  <si>
    <t>２０１４愛知県県民大会申込書</t>
  </si>
  <si>
    <t>W65</t>
  </si>
  <si>
    <t>備考
参加交通手段など</t>
  </si>
  <si>
    <t>備考
グループメンバーの氏名、年齢</t>
  </si>
  <si>
    <t>⑨愛知県協会に競技者登録または指導員</t>
  </si>
  <si>
    <r>
      <rPr>
        <sz val="10"/>
        <color indexed="8"/>
        <rFont val="ＭＳ Ｐゴシック"/>
        <family val="3"/>
      </rPr>
      <t xml:space="preserve">⑩ﾌﾟﾛｸﾞﾗﾑ郵送
</t>
    </r>
    <r>
      <rPr>
        <sz val="10"/>
        <color indexed="12"/>
        <rFont val="ＭＳ Ｐゴシック"/>
        <family val="3"/>
      </rPr>
      <t>↓選択式</t>
    </r>
  </si>
  <si>
    <r>
      <rPr>
        <sz val="10"/>
        <color indexed="8"/>
        <rFont val="ＭＳ Ｐゴシック"/>
        <family val="3"/>
      </rPr>
      <t xml:space="preserve">⑪成績表郵送
</t>
    </r>
    <r>
      <rPr>
        <sz val="10"/>
        <color indexed="12"/>
        <rFont val="ＭＳ Ｐゴシック"/>
        <family val="3"/>
      </rPr>
      <t>↓選択式</t>
    </r>
  </si>
  <si>
    <r>
      <rPr>
        <sz val="11"/>
        <color indexed="8"/>
        <rFont val="ＭＳ Ｐゴシック"/>
        <family val="3"/>
      </rPr>
      <t>⑫金額合計</t>
    </r>
    <r>
      <rPr>
        <sz val="11"/>
        <color indexed="10"/>
        <rFont val="ＭＳ Ｐゴシック"/>
        <family val="3"/>
      </rPr>
      <t xml:space="preserve">
</t>
    </r>
    <r>
      <rPr>
        <sz val="9"/>
        <color indexed="10"/>
        <rFont val="ＭＳ Ｐゴシック"/>
        <family val="3"/>
      </rPr>
      <t>↓自動計算</t>
    </r>
  </si>
  <si>
    <t>no</t>
  </si>
  <si>
    <t>電車</t>
  </si>
  <si>
    <t>←参加料合計</t>
  </si>
  <si>
    <t>集計</t>
  </si>
  <si>
    <t>生年月日
N,Gは入力しない</t>
  </si>
  <si>
    <t>黄色のセルの年齢、参加費は自動計算ですが、念のため確認してください。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</si>
</sst>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00\-0000"/>
    <numFmt numFmtId="178" formatCode="000\-00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&quot;年&quot;m&quot;月&quot;d&quot;日&quot;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sz val="11"/>
      <color indexed="57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ゴシック"/>
      <family val="3"/>
    </font>
    <font>
      <sz val="9"/>
      <color indexed="57"/>
      <name val="ＭＳ Ｐゴシック"/>
      <family val="3"/>
    </font>
    <font>
      <sz val="9"/>
      <color indexed="10"/>
      <name val="ＭＳ ゴシック"/>
      <family val="3"/>
    </font>
    <font>
      <sz val="9"/>
      <color indexed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sz val="10.5"/>
      <name val="ＭＳ ゴシック"/>
      <family val="3"/>
    </font>
    <font>
      <sz val="10.5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8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0000FF"/>
      <name val="ＭＳ Ｐ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color rgb="FFFF0000"/>
      <name val="ＭＳ ゴシック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  <font>
      <sz val="9"/>
      <name val="Calibri"/>
      <family val="3"/>
    </font>
    <font>
      <sz val="11"/>
      <color rgb="FFFF0000"/>
      <name val="ＭＳ Ｐ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2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5" fontId="3" fillId="33" borderId="10" xfId="0" applyNumberFormat="1" applyFont="1" applyFill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0" xfId="0" applyNumberFormat="1" applyFont="1" applyBorder="1" applyAlignment="1">
      <alignment vertical="center"/>
    </xf>
    <xf numFmtId="176" fontId="61" fillId="0" borderId="10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3" fillId="0" borderId="10" xfId="0" applyNumberFormat="1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5" fontId="0" fillId="0" borderId="0" xfId="0" applyNumberFormat="1" applyFill="1" applyAlignment="1">
      <alignment vertical="center"/>
    </xf>
    <xf numFmtId="0" fontId="64" fillId="0" borderId="10" xfId="70" applyFont="1" applyFill="1" applyBorder="1" applyAlignment="1">
      <alignment horizontal="left" vertical="center"/>
      <protection/>
    </xf>
    <xf numFmtId="0" fontId="65" fillId="0" borderId="10" xfId="62" applyFont="1" applyBorder="1">
      <alignment vertical="center"/>
      <protection/>
    </xf>
    <xf numFmtId="177" fontId="64" fillId="0" borderId="10" xfId="70" applyNumberFormat="1" applyFont="1" applyFill="1" applyBorder="1" applyAlignment="1">
      <alignment horizontal="left" vertical="center"/>
      <protection/>
    </xf>
    <xf numFmtId="0" fontId="64" fillId="0" borderId="10" xfId="70" applyFont="1" applyBorder="1">
      <alignment vertical="center"/>
      <protection/>
    </xf>
    <xf numFmtId="0" fontId="64" fillId="0" borderId="10" xfId="62" applyFont="1" applyFill="1" applyBorder="1" applyAlignment="1">
      <alignment horizontal="left" vertical="center"/>
      <protection/>
    </xf>
    <xf numFmtId="0" fontId="65" fillId="0" borderId="10" xfId="62" applyNumberFormat="1" applyFont="1" applyBorder="1">
      <alignment vertical="center"/>
      <protection/>
    </xf>
    <xf numFmtId="0" fontId="4" fillId="0" borderId="10" xfId="43" applyBorder="1" applyAlignment="1" applyProtection="1">
      <alignment vertical="center"/>
      <protection/>
    </xf>
    <xf numFmtId="178" fontId="64" fillId="0" borderId="10" xfId="62" applyNumberFormat="1" applyFont="1" applyFill="1" applyBorder="1" applyAlignment="1">
      <alignment horizontal="left" vertical="center"/>
      <protection/>
    </xf>
    <xf numFmtId="0" fontId="65" fillId="0" borderId="10" xfId="66" applyFont="1" applyFill="1" applyBorder="1" applyAlignment="1">
      <alignment horizontal="left" vertical="center"/>
      <protection/>
    </xf>
    <xf numFmtId="0" fontId="66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5" fontId="3" fillId="33" borderId="11" xfId="0" applyNumberFormat="1" applyFont="1" applyFill="1" applyBorder="1" applyAlignment="1">
      <alignment vertical="center"/>
    </xf>
    <xf numFmtId="5" fontId="3" fillId="12" borderId="12" xfId="0" applyNumberFormat="1" applyFont="1" applyFill="1" applyBorder="1" applyAlignment="1">
      <alignment vertical="center"/>
    </xf>
    <xf numFmtId="0" fontId="5" fillId="12" borderId="10" xfId="0" applyFont="1" applyFill="1" applyBorder="1" applyAlignment="1">
      <alignment vertical="center"/>
    </xf>
    <xf numFmtId="0" fontId="5" fillId="12" borderId="13" xfId="0" applyFont="1" applyFill="1" applyBorder="1" applyAlignment="1">
      <alignment vertical="center"/>
    </xf>
    <xf numFmtId="0" fontId="6" fillId="12" borderId="14" xfId="0" applyFont="1" applyFill="1" applyBorder="1" applyAlignment="1">
      <alignment vertical="center"/>
    </xf>
    <xf numFmtId="0" fontId="6" fillId="12" borderId="10" xfId="0" applyFont="1" applyFill="1" applyBorder="1" applyAlignment="1">
      <alignment vertical="center"/>
    </xf>
    <xf numFmtId="0" fontId="5" fillId="12" borderId="10" xfId="0" applyFont="1" applyFill="1" applyBorder="1" applyAlignment="1">
      <alignment vertical="center"/>
    </xf>
    <xf numFmtId="0" fontId="5" fillId="12" borderId="10" xfId="0" applyNumberFormat="1" applyFont="1" applyFill="1" applyBorder="1" applyAlignment="1">
      <alignment vertical="center"/>
    </xf>
    <xf numFmtId="176" fontId="5" fillId="12" borderId="0" xfId="0" applyNumberFormat="1" applyFont="1" applyFill="1" applyBorder="1" applyAlignment="1">
      <alignment vertical="center"/>
    </xf>
    <xf numFmtId="0" fontId="4" fillId="12" borderId="10" xfId="43" applyFill="1" applyBorder="1" applyAlignment="1" applyProtection="1">
      <alignment vertical="center"/>
      <protection/>
    </xf>
    <xf numFmtId="176" fontId="50" fillId="0" borderId="0" xfId="70" applyNumberFormat="1" applyFont="1" applyFill="1" applyAlignment="1">
      <alignment horizontal="right" vertical="center"/>
      <protection/>
    </xf>
    <xf numFmtId="0" fontId="14" fillId="0" borderId="0" xfId="0" applyFont="1" applyAlignment="1">
      <alignment vertical="center"/>
    </xf>
    <xf numFmtId="0" fontId="4" fillId="0" borderId="0" xfId="43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0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4" fillId="0" borderId="10" xfId="70" applyFont="1" applyFill="1" applyBorder="1" applyAlignment="1">
      <alignment horizontal="left" vertical="center"/>
      <protection/>
    </xf>
    <xf numFmtId="0" fontId="67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0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4" fillId="0" borderId="10" xfId="70" applyFont="1" applyFill="1" applyBorder="1" applyAlignment="1">
      <alignment horizontal="left" vertical="center"/>
      <protection/>
    </xf>
    <xf numFmtId="0" fontId="42" fillId="0" borderId="10" xfId="70" applyFont="1" applyFill="1" applyBorder="1" applyAlignment="1">
      <alignment horizontal="left" vertical="center"/>
      <protection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8" fillId="0" borderId="10" xfId="0" applyNumberFormat="1" applyFont="1" applyBorder="1" applyAlignment="1">
      <alignment vertical="center"/>
    </xf>
    <xf numFmtId="0" fontId="64" fillId="0" borderId="10" xfId="70" applyFont="1" applyFill="1" applyBorder="1" applyAlignment="1">
      <alignment horizontal="left" vertical="center"/>
      <protection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0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4" fillId="0" borderId="10" xfId="70" applyFont="1" applyFill="1" applyBorder="1" applyAlignment="1">
      <alignment horizontal="left" vertical="center"/>
      <protection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0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4" fillId="0" borderId="10" xfId="70" applyFont="1" applyFill="1" applyBorder="1" applyAlignment="1">
      <alignment horizontal="left" vertical="center"/>
      <protection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0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4" fillId="0" borderId="10" xfId="70" applyFont="1" applyFill="1" applyBorder="1" applyAlignment="1">
      <alignment horizontal="left" vertical="center"/>
      <protection/>
    </xf>
    <xf numFmtId="177" fontId="64" fillId="0" borderId="10" xfId="70" applyNumberFormat="1" applyFont="1" applyFill="1" applyBorder="1" applyAlignment="1">
      <alignment horizontal="left" vertical="center"/>
      <protection/>
    </xf>
    <xf numFmtId="176" fontId="42" fillId="0" borderId="10" xfId="70" applyNumberFormat="1" applyFont="1" applyFill="1" applyBorder="1" applyAlignment="1">
      <alignment horizontal="right" vertical="center"/>
      <protection/>
    </xf>
    <xf numFmtId="176" fontId="50" fillId="0" borderId="10" xfId="70" applyNumberFormat="1" applyFont="1" applyFill="1" applyBorder="1" applyAlignment="1">
      <alignment horizontal="right" vertical="center"/>
      <protection/>
    </xf>
    <xf numFmtId="176" fontId="42" fillId="0" borderId="10" xfId="62" applyNumberFormat="1" applyFont="1" applyFill="1" applyBorder="1" applyAlignment="1">
      <alignment horizontal="right" vertical="center"/>
      <protection/>
    </xf>
    <xf numFmtId="0" fontId="3" fillId="0" borderId="10" xfId="0" applyNumberFormat="1" applyFont="1" applyBorder="1" applyAlignment="1">
      <alignment horizontal="center" vertical="center" wrapText="1"/>
    </xf>
    <xf numFmtId="176" fontId="50" fillId="0" borderId="11" xfId="70" applyNumberFormat="1" applyFont="1" applyFill="1" applyBorder="1" applyAlignment="1">
      <alignment horizontal="right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4" xfId="64"/>
    <cellStyle name="標準 2 5" xfId="65"/>
    <cellStyle name="標準 3" xfId="66"/>
    <cellStyle name="標準 3 2" xfId="67"/>
    <cellStyle name="標準 4" xfId="68"/>
    <cellStyle name="標準 5" xfId="69"/>
    <cellStyle name="標準 6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ichio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zoomScalePageLayoutView="0" workbookViewId="0" topLeftCell="A1">
      <pane xSplit="3" ySplit="5" topLeftCell="F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5" sqref="F35"/>
    </sheetView>
  </sheetViews>
  <sheetFormatPr defaultColWidth="9.00390625" defaultRowHeight="13.5"/>
  <cols>
    <col min="1" max="1" width="8.125" style="0" customWidth="1"/>
    <col min="2" max="2" width="9.50390625" style="0" bestFit="1" customWidth="1"/>
    <col min="3" max="3" width="10.50390625" style="0" customWidth="1"/>
    <col min="4" max="4" width="7.50390625" style="0" bestFit="1" customWidth="1"/>
    <col min="5" max="5" width="16.125" style="2" bestFit="1" customWidth="1"/>
    <col min="6" max="6" width="8.25390625" style="1" customWidth="1"/>
    <col min="7" max="7" width="7.875" style="1" customWidth="1"/>
    <col min="8" max="8" width="15.125" style="1" customWidth="1"/>
    <col min="9" max="9" width="13.625" style="1" customWidth="1"/>
    <col min="10" max="10" width="7.875" style="3" customWidth="1"/>
    <col min="11" max="11" width="29.375" style="1" bestFit="1" customWidth="1"/>
    <col min="12" max="12" width="25.75390625" style="1" bestFit="1" customWidth="1"/>
    <col min="13" max="13" width="13.875" style="1" bestFit="1" customWidth="1"/>
    <col min="14" max="14" width="13.875" style="1" customWidth="1"/>
    <col min="15" max="15" width="14.375" style="1" customWidth="1"/>
    <col min="16" max="16" width="13.75390625" style="1" customWidth="1"/>
    <col min="17" max="17" width="14.50390625" style="1" customWidth="1"/>
    <col min="18" max="18" width="12.375" style="1" customWidth="1"/>
    <col min="19" max="19" width="19.00390625" style="0" customWidth="1"/>
    <col min="20" max="20" width="26.375" style="0" customWidth="1"/>
  </cols>
  <sheetData>
    <row r="1" spans="1:17" ht="27" customHeight="1">
      <c r="A1" s="24" t="s">
        <v>24</v>
      </c>
      <c r="F1" s="68"/>
      <c r="P1" s="13"/>
      <c r="Q1" s="13"/>
    </row>
    <row r="2" spans="1:18" ht="26.25" customHeight="1">
      <c r="A2" t="s">
        <v>37</v>
      </c>
      <c r="D2" s="12"/>
      <c r="F2" s="14"/>
      <c r="G2" s="13"/>
      <c r="I2" s="13"/>
      <c r="J2" s="11"/>
      <c r="L2" s="11"/>
      <c r="M2" s="11"/>
      <c r="N2" s="11"/>
      <c r="O2" s="11"/>
      <c r="P2" s="13"/>
      <c r="Q2" s="13"/>
      <c r="R2" s="14"/>
    </row>
    <row r="3" spans="1:20" s="19" customFormat="1" ht="40.5" customHeight="1">
      <c r="A3" s="15" t="s">
        <v>0</v>
      </c>
      <c r="B3" s="15" t="s">
        <v>2</v>
      </c>
      <c r="C3" s="17" t="s">
        <v>1</v>
      </c>
      <c r="D3" s="18" t="s">
        <v>12</v>
      </c>
      <c r="E3" s="101" t="s">
        <v>36</v>
      </c>
      <c r="F3" s="21" t="s">
        <v>13</v>
      </c>
      <c r="G3" s="18" t="s">
        <v>11</v>
      </c>
      <c r="H3" s="15" t="s">
        <v>7</v>
      </c>
      <c r="I3" s="18" t="s">
        <v>9</v>
      </c>
      <c r="J3" s="22" t="s">
        <v>15</v>
      </c>
      <c r="K3" s="15" t="s">
        <v>8</v>
      </c>
      <c r="L3" s="20" t="s">
        <v>10</v>
      </c>
      <c r="M3" s="22" t="s">
        <v>14</v>
      </c>
      <c r="N3" s="44" t="s">
        <v>28</v>
      </c>
      <c r="O3" s="46" t="s">
        <v>6</v>
      </c>
      <c r="P3" s="47" t="s">
        <v>29</v>
      </c>
      <c r="Q3" s="47" t="s">
        <v>30</v>
      </c>
      <c r="R3" s="23" t="s">
        <v>31</v>
      </c>
      <c r="S3" s="45" t="s">
        <v>26</v>
      </c>
      <c r="T3" s="45" t="s">
        <v>27</v>
      </c>
    </row>
    <row r="4" spans="1:20" s="9" customFormat="1" ht="14.25" thickBot="1">
      <c r="A4" s="4" t="s">
        <v>3</v>
      </c>
      <c r="B4" s="5" t="s">
        <v>17</v>
      </c>
      <c r="C4" s="6" t="s">
        <v>18</v>
      </c>
      <c r="D4" s="5" t="s">
        <v>16</v>
      </c>
      <c r="E4" s="7">
        <v>17175</v>
      </c>
      <c r="F4" s="8">
        <f>IF(E4="",0,INT(DAYS360(E4,DATE(2015,3,31))/360))</f>
        <v>68</v>
      </c>
      <c r="G4" s="5" t="s">
        <v>25</v>
      </c>
      <c r="H4" s="5" t="s">
        <v>19</v>
      </c>
      <c r="I4" s="4">
        <v>11057</v>
      </c>
      <c r="J4" s="6" t="s">
        <v>20</v>
      </c>
      <c r="K4" s="4" t="s">
        <v>21</v>
      </c>
      <c r="L4" s="39" t="s">
        <v>22</v>
      </c>
      <c r="M4" s="4" t="s">
        <v>23</v>
      </c>
      <c r="N4" s="4" t="s">
        <v>32</v>
      </c>
      <c r="O4" s="4">
        <v>15923100</v>
      </c>
      <c r="P4" s="4" t="s">
        <v>5</v>
      </c>
      <c r="Q4" s="4" t="s">
        <v>4</v>
      </c>
      <c r="R4" s="48">
        <f>IF(F4=0,0,IF(F4&gt;=19,1500,500))-IF(N4="yes",100,0)+IF(I4="レンタル",200,0)+IF(P4="希望する",200,0)+IF(Q4="希望する",200,0)</f>
        <v>1700</v>
      </c>
      <c r="S4" s="10" t="s">
        <v>33</v>
      </c>
      <c r="T4" s="10"/>
    </row>
    <row r="5" spans="1:20" s="9" customFormat="1" ht="14.25" thickBot="1">
      <c r="A5" s="50" t="s">
        <v>35</v>
      </c>
      <c r="B5" s="54"/>
      <c r="C5" s="55"/>
      <c r="D5" s="54"/>
      <c r="E5" s="56"/>
      <c r="F5" s="50"/>
      <c r="G5" s="54"/>
      <c r="H5" s="54"/>
      <c r="I5" s="50"/>
      <c r="J5" s="55"/>
      <c r="K5" s="50"/>
      <c r="L5" s="57"/>
      <c r="M5" s="50"/>
      <c r="N5" s="50"/>
      <c r="O5" s="50"/>
      <c r="P5" s="50"/>
      <c r="Q5" s="51"/>
      <c r="R5" s="49">
        <f>SUM(R6:R34)</f>
        <v>0</v>
      </c>
      <c r="S5" s="52" t="s">
        <v>34</v>
      </c>
      <c r="T5" s="53"/>
    </row>
    <row r="6" spans="1:20" s="9" customFormat="1" ht="13.5">
      <c r="A6" s="25">
        <v>1</v>
      </c>
      <c r="B6" s="26"/>
      <c r="C6" s="27"/>
      <c r="D6" s="26"/>
      <c r="E6" s="98"/>
      <c r="F6" s="8">
        <f aca="true" t="shared" si="0" ref="F6:F34">IF(E6="",0,INT(DAYS360(E6,DATE(2015,3,31))/360))</f>
        <v>0</v>
      </c>
      <c r="G6" s="5"/>
      <c r="H6" s="26"/>
      <c r="I6" s="4"/>
      <c r="J6" s="33"/>
      <c r="K6" s="33"/>
      <c r="L6" s="34"/>
      <c r="M6" s="33"/>
      <c r="N6" s="33"/>
      <c r="O6" s="33"/>
      <c r="P6" s="25"/>
      <c r="Q6" s="25"/>
      <c r="R6" s="16">
        <f>IF(F6=0,0,IF(F6&gt;=19,1500,500))-IF(N6="yes",100,0)+IF(I6="レンタル",200,0)+IF(P6="希望する",200,0)+IF(Q6="希望する",200,0)+IF(G6="G",500,0)+IF(G6="N",500,0)</f>
        <v>0</v>
      </c>
      <c r="S6" s="29"/>
      <c r="T6" s="29"/>
    </row>
    <row r="7" spans="1:20" s="9" customFormat="1" ht="13.5">
      <c r="A7" s="25">
        <v>2</v>
      </c>
      <c r="B7" s="26"/>
      <c r="C7" s="27"/>
      <c r="D7" s="26"/>
      <c r="E7" s="99"/>
      <c r="F7" s="8">
        <f t="shared" si="0"/>
        <v>0</v>
      </c>
      <c r="G7" s="5"/>
      <c r="H7" s="26"/>
      <c r="I7" s="4"/>
      <c r="J7" s="35"/>
      <c r="K7" s="33"/>
      <c r="L7" s="36"/>
      <c r="M7" s="33"/>
      <c r="N7" s="33"/>
      <c r="O7" s="33"/>
      <c r="P7" s="25"/>
      <c r="Q7" s="25"/>
      <c r="R7" s="16">
        <f>IF(F7=0,0,IF(F7&gt;=19,1500,500))-IF(N7="yes",100,0)+IF(I7="レンタル",200,0)+IF(P7="希望する",200,0)+IF(Q7="希望する",200,0)+IF(G7="G",500,0)+IF(G7="N",500,0)</f>
        <v>0</v>
      </c>
      <c r="S7" s="29"/>
      <c r="T7" s="29"/>
    </row>
    <row r="8" spans="1:20" s="9" customFormat="1" ht="13.5">
      <c r="A8" s="25">
        <v>3</v>
      </c>
      <c r="B8" s="26"/>
      <c r="C8" s="27"/>
      <c r="D8" s="26"/>
      <c r="E8" s="100"/>
      <c r="F8" s="8">
        <f t="shared" si="0"/>
        <v>0</v>
      </c>
      <c r="G8" s="5"/>
      <c r="H8" s="26"/>
      <c r="I8" s="4"/>
      <c r="J8" s="37"/>
      <c r="K8" s="37"/>
      <c r="L8" s="34"/>
      <c r="M8" s="40"/>
      <c r="N8" s="33"/>
      <c r="O8" s="41"/>
      <c r="P8" s="25"/>
      <c r="Q8" s="25"/>
      <c r="R8" s="16">
        <f>IF(F8=0,0,IF(F8&gt;=19,1500,500))-IF(N8="yes",100,0)+IF(I8="レンタル",200,0)+IF(P8="希望する",200,0)+IF(Q8="希望する",200,0)+IF(G8="G",500,0)+IF(G8="N",500,0)</f>
        <v>0</v>
      </c>
      <c r="S8" s="29"/>
      <c r="T8" s="29"/>
    </row>
    <row r="9" spans="1:20" s="9" customFormat="1" ht="13.5">
      <c r="A9" s="25">
        <v>4</v>
      </c>
      <c r="B9" s="26"/>
      <c r="C9" s="27"/>
      <c r="D9" s="26"/>
      <c r="E9" s="98"/>
      <c r="F9" s="8">
        <f t="shared" si="0"/>
        <v>0</v>
      </c>
      <c r="G9" s="5"/>
      <c r="H9" s="26"/>
      <c r="I9" s="4"/>
      <c r="J9" s="35"/>
      <c r="K9" s="33"/>
      <c r="L9" s="34"/>
      <c r="M9" s="33"/>
      <c r="N9" s="33"/>
      <c r="O9" s="33"/>
      <c r="P9" s="25"/>
      <c r="Q9" s="25"/>
      <c r="R9" s="16">
        <f>IF(F9=0,0,IF(F9&gt;=19,1500,500))-IF(N9="yes",100,0)+IF(I9="レンタル",200,0)+IF(P9="希望する",200,0)+IF(Q9="希望する",200,0)+IF(G9="G",500,0)+IF(G9="N",500,0)</f>
        <v>0</v>
      </c>
      <c r="S9" s="29"/>
      <c r="T9" s="29"/>
    </row>
    <row r="10" spans="1:20" s="9" customFormat="1" ht="13.5">
      <c r="A10" s="63">
        <v>5</v>
      </c>
      <c r="B10" s="64"/>
      <c r="C10" s="65"/>
      <c r="D10" s="64"/>
      <c r="E10" s="98"/>
      <c r="F10" s="8">
        <f t="shared" si="0"/>
        <v>0</v>
      </c>
      <c r="G10" s="5"/>
      <c r="H10" s="64"/>
      <c r="I10" s="4"/>
      <c r="J10" s="67"/>
      <c r="K10" s="67"/>
      <c r="L10" s="39"/>
      <c r="M10" s="67"/>
      <c r="N10" s="67"/>
      <c r="O10" s="67"/>
      <c r="P10" s="63"/>
      <c r="Q10" s="63"/>
      <c r="R10" s="16">
        <f>IF(F10=0,0,IF(F10&gt;=19,1500,500))-IF(N10="yes",100,0)+IF(I10="レンタル",200,0)+IF(P10="希望する",200,0)+IF(Q10="希望する",200,0)+IF(G10="G",500,0)+IF(G10="N",500,0)</f>
        <v>0</v>
      </c>
      <c r="S10" s="66"/>
      <c r="T10" s="66"/>
    </row>
    <row r="11" spans="1:20" s="9" customFormat="1" ht="13.5">
      <c r="A11" s="25">
        <v>6</v>
      </c>
      <c r="B11" s="26"/>
      <c r="C11" s="27"/>
      <c r="D11" s="26"/>
      <c r="E11" s="98"/>
      <c r="F11" s="8">
        <f t="shared" si="0"/>
        <v>0</v>
      </c>
      <c r="G11" s="5"/>
      <c r="H11" s="26"/>
      <c r="I11" s="4"/>
      <c r="J11" s="35"/>
      <c r="K11" s="62"/>
      <c r="L11" s="60"/>
      <c r="M11" s="61"/>
      <c r="N11" s="33"/>
      <c r="O11" s="33"/>
      <c r="P11" s="25"/>
      <c r="Q11" s="25"/>
      <c r="R11" s="16">
        <f>IF(F11=0,0,IF(F11&gt;=19,1500,500))-IF(N11="yes",100,0)+IF(I11="レンタル",200,0)+IF(P11="希望する",200,0)+IF(Q11="希望する",200,0)+IF(G11="G",500,0)+IF(G11="N",500,0)</f>
        <v>0</v>
      </c>
      <c r="S11" s="29"/>
      <c r="T11" s="29"/>
    </row>
    <row r="12" spans="1:20" s="9" customFormat="1" ht="13.5">
      <c r="A12" s="25">
        <v>7</v>
      </c>
      <c r="B12" s="26"/>
      <c r="C12" s="27"/>
      <c r="D12" s="26"/>
      <c r="E12" s="98"/>
      <c r="F12" s="8">
        <f t="shared" si="0"/>
        <v>0</v>
      </c>
      <c r="G12" s="5"/>
      <c r="H12" s="26"/>
      <c r="I12" s="4"/>
      <c r="J12" s="35"/>
      <c r="K12" s="33"/>
      <c r="L12" s="34"/>
      <c r="M12" s="33"/>
      <c r="N12" s="33"/>
      <c r="O12" s="33"/>
      <c r="P12" s="25"/>
      <c r="Q12" s="25"/>
      <c r="R12" s="16">
        <f>IF(F12=0,0,IF(F12&gt;=19,1500,500))-IF(N12="yes",100,0)+IF(I12="レンタル",200,0)+IF(P12="希望する",200,0)+IF(Q12="希望する",200,0)+IF(G12="G",500,0)+IF(G12="N",500,0)</f>
        <v>0</v>
      </c>
      <c r="S12" s="29"/>
      <c r="T12" s="29"/>
    </row>
    <row r="13" spans="1:20" s="9" customFormat="1" ht="13.5">
      <c r="A13" s="25">
        <v>8</v>
      </c>
      <c r="B13" s="26"/>
      <c r="C13" s="27"/>
      <c r="D13" s="26"/>
      <c r="E13" s="99"/>
      <c r="F13" s="8">
        <f t="shared" si="0"/>
        <v>0</v>
      </c>
      <c r="G13" s="5"/>
      <c r="H13" s="26"/>
      <c r="I13" s="4"/>
      <c r="J13" s="33"/>
      <c r="K13" s="59"/>
      <c r="L13" s="60"/>
      <c r="M13" s="61"/>
      <c r="N13" s="33"/>
      <c r="O13" s="41"/>
      <c r="P13" s="25"/>
      <c r="Q13" s="25"/>
      <c r="R13" s="16">
        <f>IF(F13=0,0,IF(F13&gt;=19,1500,500))-IF(N13="yes",100,0)+IF(I13="レンタル",200,0)+IF(P13="希望する",200,0)+IF(Q13="希望する",200,0)+IF(G13="G",500,0)+IF(G13="N",500,0)</f>
        <v>0</v>
      </c>
      <c r="S13" s="29"/>
      <c r="T13" s="29"/>
    </row>
    <row r="14" spans="1:20" s="9" customFormat="1" ht="13.5">
      <c r="A14" s="25">
        <v>9</v>
      </c>
      <c r="B14" s="26"/>
      <c r="C14" s="27"/>
      <c r="D14" s="26"/>
      <c r="E14" s="99"/>
      <c r="F14" s="8">
        <f t="shared" si="0"/>
        <v>0</v>
      </c>
      <c r="G14" s="5"/>
      <c r="H14" s="26"/>
      <c r="I14" s="4"/>
      <c r="J14" s="35"/>
      <c r="K14" s="59"/>
      <c r="L14" s="34"/>
      <c r="M14" s="33"/>
      <c r="N14" s="33"/>
      <c r="O14" s="33"/>
      <c r="P14" s="25"/>
      <c r="Q14" s="25"/>
      <c r="R14" s="16">
        <f>IF(F14=0,0,IF(F14&gt;=19,1500,500))-IF(N14="yes",100,0)+IF(I14="レンタル",200,0)+IF(P14="希望する",200,0)+IF(Q14="希望する",200,0)+IF(G14="G",500,0)+IF(G14="N",500,0)</f>
        <v>0</v>
      </c>
      <c r="S14" s="29"/>
      <c r="T14" s="29"/>
    </row>
    <row r="15" spans="1:20" s="9" customFormat="1" ht="13.5">
      <c r="A15" s="25">
        <v>10</v>
      </c>
      <c r="B15" s="26"/>
      <c r="C15" s="27"/>
      <c r="D15" s="26"/>
      <c r="E15" s="99"/>
      <c r="F15" s="8">
        <f t="shared" si="0"/>
        <v>0</v>
      </c>
      <c r="G15" s="5"/>
      <c r="H15" s="26"/>
      <c r="I15" s="4"/>
      <c r="J15" s="35"/>
      <c r="K15" s="59"/>
      <c r="L15" s="34"/>
      <c r="M15" s="33"/>
      <c r="N15" s="33"/>
      <c r="O15" s="33"/>
      <c r="P15" s="25"/>
      <c r="Q15" s="25"/>
      <c r="R15" s="16">
        <f>IF(F15=0,0,IF(F15&gt;=19,1500,500))-IF(N15="yes",100,0)+IF(I15="レンタル",200,0)+IF(P15="希望する",200,0)+IF(Q15="希望する",200,0)+IF(G15="G",500,0)+IF(G15="N",500,0)</f>
        <v>0</v>
      </c>
      <c r="S15" s="29"/>
      <c r="T15" s="29"/>
    </row>
    <row r="16" spans="1:20" s="9" customFormat="1" ht="13.5">
      <c r="A16" s="25">
        <v>11</v>
      </c>
      <c r="B16" s="26"/>
      <c r="C16" s="27"/>
      <c r="D16" s="26"/>
      <c r="E16" s="99"/>
      <c r="F16" s="8">
        <f t="shared" si="0"/>
        <v>0</v>
      </c>
      <c r="G16" s="5"/>
      <c r="H16" s="26"/>
      <c r="I16" s="4"/>
      <c r="J16" s="35"/>
      <c r="K16" s="59"/>
      <c r="L16" s="34"/>
      <c r="M16" s="33"/>
      <c r="N16" s="33"/>
      <c r="O16" s="33"/>
      <c r="P16" s="25"/>
      <c r="Q16" s="25"/>
      <c r="R16" s="16">
        <f>IF(F16=0,0,IF(F16&gt;=19,1500,500))-IF(N16="yes",100,0)+IF(I16="レンタル",200,0)+IF(P16="希望する",200,0)+IF(Q16="希望する",200,0)+IF(G16="G",500,0)+IF(G16="N",500,0)</f>
        <v>0</v>
      </c>
      <c r="S16" s="29"/>
      <c r="T16" s="29"/>
    </row>
    <row r="17" spans="1:20" s="9" customFormat="1" ht="13.5">
      <c r="A17" s="71">
        <v>12</v>
      </c>
      <c r="B17" s="72"/>
      <c r="C17" s="73"/>
      <c r="D17" s="72"/>
      <c r="E17" s="98"/>
      <c r="F17" s="8">
        <f t="shared" si="0"/>
        <v>0</v>
      </c>
      <c r="G17" s="5"/>
      <c r="H17" s="72"/>
      <c r="I17" s="4"/>
      <c r="J17" s="76"/>
      <c r="K17" s="76"/>
      <c r="L17" s="39"/>
      <c r="M17" s="76"/>
      <c r="N17" s="75"/>
      <c r="O17" s="76"/>
      <c r="P17" s="71"/>
      <c r="Q17" s="71"/>
      <c r="R17" s="16">
        <f>IF(F17=0,0,IF(F17&gt;=19,1500,500))-IF(N17="yes",100,0)+IF(I17="レンタル",200,0)+IF(P17="希望する",200,0)+IF(Q17="希望する",200,0)+IF(G17="G",500,0)+IF(G17="N",500,0)</f>
        <v>0</v>
      </c>
      <c r="S17" s="74"/>
      <c r="T17" s="74"/>
    </row>
    <row r="18" spans="1:20" s="9" customFormat="1" ht="13.5">
      <c r="A18" s="77">
        <v>13</v>
      </c>
      <c r="B18" s="78"/>
      <c r="C18" s="80"/>
      <c r="D18" s="78"/>
      <c r="E18" s="98"/>
      <c r="F18" s="8">
        <f t="shared" si="0"/>
        <v>0</v>
      </c>
      <c r="G18" s="5"/>
      <c r="H18" s="78"/>
      <c r="I18" s="4"/>
      <c r="J18" s="81"/>
      <c r="K18" s="81"/>
      <c r="L18" s="39"/>
      <c r="M18" s="81"/>
      <c r="N18" s="81"/>
      <c r="O18" s="81"/>
      <c r="P18" s="77"/>
      <c r="Q18" s="77"/>
      <c r="R18" s="16">
        <f>IF(F18=0,0,IF(F18&gt;=19,1500,500))-IF(N18="yes",100,0)+IF(I18="レンタル",200,0)+IF(P18="希望する",200,0)+IF(Q18="希望する",200,0)+IF(G18="G",500,0)+IF(G18="N",500,0)</f>
        <v>0</v>
      </c>
      <c r="S18" s="79"/>
      <c r="T18" s="79"/>
    </row>
    <row r="19" spans="1:20" s="9" customFormat="1" ht="13.5">
      <c r="A19" s="82">
        <v>14</v>
      </c>
      <c r="B19" s="83"/>
      <c r="C19" s="84"/>
      <c r="D19" s="83"/>
      <c r="E19" s="98"/>
      <c r="F19" s="8">
        <f t="shared" si="0"/>
        <v>0</v>
      </c>
      <c r="G19" s="5"/>
      <c r="H19" s="83"/>
      <c r="I19" s="4"/>
      <c r="J19" s="86"/>
      <c r="K19" s="86"/>
      <c r="L19" s="39"/>
      <c r="M19" s="86"/>
      <c r="N19" s="86"/>
      <c r="O19" s="86"/>
      <c r="P19" s="82"/>
      <c r="Q19" s="82"/>
      <c r="R19" s="16">
        <f>IF(F19=0,0,IF(F19&gt;=19,1500,500))-IF(N19="yes",100,0)+IF(I19="レンタル",200,0)+IF(P19="希望する",200,0)+IF(Q19="希望する",200,0)+IF(G19="G",500,0)+IF(G19="N",500,0)</f>
        <v>0</v>
      </c>
      <c r="S19" s="85"/>
      <c r="T19" s="85"/>
    </row>
    <row r="20" spans="1:20" s="9" customFormat="1" ht="13.5">
      <c r="A20" s="87">
        <v>15</v>
      </c>
      <c r="B20" s="88"/>
      <c r="C20" s="89"/>
      <c r="D20" s="88"/>
      <c r="E20" s="98"/>
      <c r="F20" s="8">
        <f t="shared" si="0"/>
        <v>0</v>
      </c>
      <c r="G20" s="5"/>
      <c r="H20" s="88"/>
      <c r="I20" s="4"/>
      <c r="J20" s="91"/>
      <c r="K20" s="91"/>
      <c r="L20" s="39"/>
      <c r="M20" s="91"/>
      <c r="N20" s="91"/>
      <c r="O20" s="91"/>
      <c r="P20" s="87"/>
      <c r="Q20" s="87"/>
      <c r="R20" s="16">
        <f>IF(F20=0,0,IF(F20&gt;=19,1500,500))-IF(N20="yes",100,0)+IF(I20="レンタル",200,0)+IF(P20="希望する",200,0)+IF(Q20="希望する",200,0)+IF(G20="G",500,0)+IF(G20="N",500,0)</f>
        <v>0</v>
      </c>
      <c r="S20" s="90"/>
      <c r="T20" s="90"/>
    </row>
    <row r="21" spans="1:20" s="9" customFormat="1" ht="13.5">
      <c r="A21" s="92">
        <v>16</v>
      </c>
      <c r="B21" s="93"/>
      <c r="C21" s="94"/>
      <c r="D21" s="93"/>
      <c r="E21" s="98"/>
      <c r="F21" s="8">
        <f t="shared" si="0"/>
        <v>0</v>
      </c>
      <c r="G21" s="5"/>
      <c r="H21" s="93"/>
      <c r="I21" s="4"/>
      <c r="J21" s="96"/>
      <c r="K21" s="96"/>
      <c r="L21" s="39"/>
      <c r="M21" s="96"/>
      <c r="N21" s="96"/>
      <c r="O21" s="96"/>
      <c r="P21" s="92"/>
      <c r="Q21" s="92"/>
      <c r="R21" s="16">
        <f>IF(F21=0,0,IF(F21&gt;=19,1500,500))-IF(N21="yes",100,0)+IF(I21="レンタル",200,0)+IF(P21="希望する",200,0)+IF(Q21="希望する",200,0)+IF(G21="G",500,0)+IF(G21="N",500,0)</f>
        <v>0</v>
      </c>
      <c r="S21" s="95"/>
      <c r="T21" s="95"/>
    </row>
    <row r="22" spans="1:20" s="9" customFormat="1" ht="13.5">
      <c r="A22" s="25">
        <v>17</v>
      </c>
      <c r="B22" s="59"/>
      <c r="C22" s="27"/>
      <c r="D22" s="26"/>
      <c r="E22" s="99"/>
      <c r="F22" s="8">
        <f t="shared" si="0"/>
        <v>0</v>
      </c>
      <c r="G22" s="5"/>
      <c r="H22" s="26"/>
      <c r="I22" s="4"/>
      <c r="J22" s="69"/>
      <c r="K22" s="70"/>
      <c r="L22" s="60"/>
      <c r="M22" s="69"/>
      <c r="N22" s="33"/>
      <c r="O22" s="41"/>
      <c r="P22" s="25"/>
      <c r="Q22" s="25"/>
      <c r="R22" s="16">
        <f>IF(F22=0,0,IF(F22&gt;=19,1500,500))-IF(N22="yes",100,0)+IF(I22="レンタル",200,0)+IF(P22="希望する",200,0)+IF(Q22="希望する",200,0)+IF(G22="G",500,0)+IF(G22="N",500,0)</f>
        <v>0</v>
      </c>
      <c r="S22" s="29"/>
      <c r="T22" s="29"/>
    </row>
    <row r="23" spans="1:20" s="9" customFormat="1" ht="13.5">
      <c r="A23" s="25">
        <v>18</v>
      </c>
      <c r="B23" s="26"/>
      <c r="C23" s="27"/>
      <c r="D23" s="26"/>
      <c r="E23" s="99"/>
      <c r="F23" s="8">
        <f t="shared" si="0"/>
        <v>0</v>
      </c>
      <c r="G23" s="5"/>
      <c r="H23" s="26"/>
      <c r="I23" s="4"/>
      <c r="J23" s="35"/>
      <c r="K23" s="33"/>
      <c r="L23" s="39"/>
      <c r="M23" s="33"/>
      <c r="N23" s="33"/>
      <c r="O23" s="33"/>
      <c r="P23" s="25"/>
      <c r="Q23" s="25"/>
      <c r="R23" s="16">
        <f>IF(F23=0,0,IF(F23&gt;=19,1500,500))-IF(N23="yes",100,0)+IF(I23="レンタル",200,0)+IF(P23="希望する",200,0)+IF(Q23="希望する",200,0)+IF(G23="G",500,0)+IF(G23="N",500,0)</f>
        <v>0</v>
      </c>
      <c r="S23" s="29"/>
      <c r="T23" s="29"/>
    </row>
    <row r="24" spans="1:20" s="9" customFormat="1" ht="13.5">
      <c r="A24" s="25">
        <v>19</v>
      </c>
      <c r="B24" s="26"/>
      <c r="C24" s="27"/>
      <c r="D24" s="26"/>
      <c r="E24" s="99"/>
      <c r="F24" s="8">
        <f t="shared" si="0"/>
        <v>0</v>
      </c>
      <c r="G24" s="5"/>
      <c r="H24" s="26"/>
      <c r="I24" s="4"/>
      <c r="J24" s="97"/>
      <c r="K24" s="96"/>
      <c r="L24" s="39"/>
      <c r="M24" s="96"/>
      <c r="N24" s="33"/>
      <c r="O24" s="33"/>
      <c r="P24" s="25"/>
      <c r="Q24" s="25"/>
      <c r="R24" s="16">
        <f>IF(F24=0,0,IF(F24&gt;=19,1500,500))-IF(N24="yes",100,0)+IF(I24="レンタル",200,0)+IF(P24="希望する",200,0)+IF(Q24="希望する",200,0)+IF(G24="G",500,0)+IF(G24="N",500,0)</f>
        <v>0</v>
      </c>
      <c r="S24" s="29"/>
      <c r="T24" s="29"/>
    </row>
    <row r="25" spans="1:20" s="9" customFormat="1" ht="13.5">
      <c r="A25" s="25">
        <v>20</v>
      </c>
      <c r="B25" s="26"/>
      <c r="C25" s="27"/>
      <c r="D25" s="26"/>
      <c r="E25" s="99"/>
      <c r="F25" s="8">
        <f t="shared" si="0"/>
        <v>0</v>
      </c>
      <c r="G25" s="5"/>
      <c r="H25" s="26"/>
      <c r="I25" s="4"/>
      <c r="J25" s="35"/>
      <c r="K25" s="33"/>
      <c r="L25" s="34"/>
      <c r="M25" s="33"/>
      <c r="N25" s="33"/>
      <c r="O25" s="33"/>
      <c r="P25" s="25"/>
      <c r="Q25" s="25"/>
      <c r="R25" s="16">
        <f>IF(F25=0,0,IF(F25&gt;=19,1500,500))-IF(N25="yes",100,0)+IF(I25="レンタル",200,0)+IF(P25="希望する",200,0)+IF(Q25="希望する",200,0)+IF(G25="G",500,0)+IF(G25="N",500,0)</f>
        <v>0</v>
      </c>
      <c r="S25" s="29"/>
      <c r="T25" s="29"/>
    </row>
    <row r="26" spans="1:20" s="9" customFormat="1" ht="13.5">
      <c r="A26" s="25">
        <v>21</v>
      </c>
      <c r="B26" s="26"/>
      <c r="C26" s="27"/>
      <c r="D26" s="26"/>
      <c r="E26" s="99"/>
      <c r="F26" s="8">
        <f t="shared" si="0"/>
        <v>0</v>
      </c>
      <c r="G26" s="5"/>
      <c r="H26" s="26"/>
      <c r="I26" s="4"/>
      <c r="J26" s="35"/>
      <c r="K26" s="33"/>
      <c r="L26" s="34"/>
      <c r="M26" s="33"/>
      <c r="N26" s="33"/>
      <c r="O26" s="33"/>
      <c r="P26" s="25"/>
      <c r="Q26" s="25"/>
      <c r="R26" s="16">
        <f>IF(F26=0,0,IF(F26&gt;=19,1500,500))-IF(N26="yes",100,0)+IF(I26="レンタル",200,0)+IF(P26="希望する",200,0)+IF(Q26="希望する",200,0)+IF(G26="G",500,0)+IF(G26="N",500,0)</f>
        <v>0</v>
      </c>
      <c r="S26" s="29"/>
      <c r="T26" s="29"/>
    </row>
    <row r="27" spans="1:20" s="9" customFormat="1" ht="13.5">
      <c r="A27" s="25">
        <v>22</v>
      </c>
      <c r="B27" s="26"/>
      <c r="C27" s="27"/>
      <c r="D27" s="26"/>
      <c r="E27" s="99"/>
      <c r="F27" s="8">
        <f t="shared" si="0"/>
        <v>0</v>
      </c>
      <c r="G27" s="5"/>
      <c r="H27" s="26"/>
      <c r="I27" s="4"/>
      <c r="J27" s="35"/>
      <c r="K27" s="33"/>
      <c r="L27" s="38"/>
      <c r="M27" s="33"/>
      <c r="N27" s="33"/>
      <c r="O27" s="33"/>
      <c r="P27" s="25"/>
      <c r="Q27" s="25"/>
      <c r="R27" s="16">
        <f>IF(F27=0,0,IF(F27&gt;=19,1500,500))-IF(N27="yes",100,0)+IF(I27="レンタル",200,0)+IF(P27="希望する",200,0)+IF(Q27="希望する",200,0)+IF(G27="G",500,0)+IF(G27="N",500,0)</f>
        <v>0</v>
      </c>
      <c r="S27" s="29"/>
      <c r="T27" s="29"/>
    </row>
    <row r="28" spans="1:20" s="9" customFormat="1" ht="13.5">
      <c r="A28" s="25">
        <v>23</v>
      </c>
      <c r="B28" s="26"/>
      <c r="C28" s="27"/>
      <c r="D28" s="26"/>
      <c r="E28" s="102"/>
      <c r="F28" s="8">
        <f t="shared" si="0"/>
        <v>0</v>
      </c>
      <c r="G28" s="5"/>
      <c r="H28" s="26"/>
      <c r="I28" s="4"/>
      <c r="J28" s="35"/>
      <c r="K28" s="33"/>
      <c r="L28" s="34"/>
      <c r="M28" s="33"/>
      <c r="N28" s="33"/>
      <c r="O28" s="33"/>
      <c r="P28" s="25"/>
      <c r="Q28" s="25"/>
      <c r="R28" s="16">
        <f>IF(F28=0,0,IF(F28&gt;=19,1500,500))-IF(N28="yes",100,0)+IF(I28="レンタル",200,0)+IF(P28="希望する",200,0)+IF(Q28="希望する",200,0)+IF(G28="G",500,0)+IF(G28="N",500,0)</f>
        <v>0</v>
      </c>
      <c r="S28" s="29"/>
      <c r="T28" s="29"/>
    </row>
    <row r="29" spans="1:20" s="9" customFormat="1" ht="13.5">
      <c r="A29" s="25">
        <v>24</v>
      </c>
      <c r="B29" s="26"/>
      <c r="C29" s="27"/>
      <c r="D29" s="26"/>
      <c r="E29" s="58"/>
      <c r="F29" s="8">
        <f t="shared" si="0"/>
        <v>0</v>
      </c>
      <c r="G29" s="5"/>
      <c r="H29" s="26"/>
      <c r="I29" s="4"/>
      <c r="J29" s="35"/>
      <c r="K29" s="33"/>
      <c r="L29" s="34"/>
      <c r="M29" s="33"/>
      <c r="N29" s="33"/>
      <c r="O29" s="33"/>
      <c r="P29" s="25"/>
      <c r="Q29" s="25"/>
      <c r="R29" s="16">
        <f>IF(F29=0,0,IF(F29&gt;=19,1500,500))-IF(N29="yes",100,0)+IF(I29="レンタル",200,0)+IF(P29="希望する",200,0)+IF(Q29="希望する",200,0)+IF(G29="G",500,0)+IF(G29="N",500,0)</f>
        <v>0</v>
      </c>
      <c r="S29" s="29"/>
      <c r="T29" s="29"/>
    </row>
    <row r="30" spans="1:20" s="9" customFormat="1" ht="13.5">
      <c r="A30" s="25">
        <v>25</v>
      </c>
      <c r="B30" s="26"/>
      <c r="C30" s="27"/>
      <c r="D30" s="26"/>
      <c r="E30" s="28"/>
      <c r="F30" s="8">
        <f t="shared" si="0"/>
        <v>0</v>
      </c>
      <c r="G30" s="5"/>
      <c r="H30" s="26"/>
      <c r="I30" s="4"/>
      <c r="J30" s="27"/>
      <c r="K30" s="25"/>
      <c r="L30" s="29"/>
      <c r="M30" s="25"/>
      <c r="N30" s="33"/>
      <c r="O30" s="25"/>
      <c r="P30" s="25"/>
      <c r="Q30" s="25"/>
      <c r="R30" s="16">
        <f>IF(F30=0,0,IF(F30&gt;=19,1500,500))-IF(N30="yes",100,0)+IF(I30="レンタル",200,0)+IF(P30="希望する",200,0)+IF(Q30="希望する",200,0)+IF(G30="G",500,0)+IF(G30="N",500,0)</f>
        <v>0</v>
      </c>
      <c r="S30" s="10"/>
      <c r="T30" s="10"/>
    </row>
    <row r="31" spans="1:20" s="9" customFormat="1" ht="13.5">
      <c r="A31" s="25">
        <v>26</v>
      </c>
      <c r="B31" s="31"/>
      <c r="C31" s="30"/>
      <c r="D31" s="31"/>
      <c r="E31" s="28"/>
      <c r="F31" s="8">
        <f t="shared" si="0"/>
        <v>0</v>
      </c>
      <c r="G31" s="5"/>
      <c r="H31" s="26"/>
      <c r="I31" s="4"/>
      <c r="J31" s="27"/>
      <c r="K31" s="25"/>
      <c r="L31" s="29"/>
      <c r="M31" s="25"/>
      <c r="N31" s="33"/>
      <c r="O31" s="42"/>
      <c r="P31" s="25"/>
      <c r="Q31" s="25"/>
      <c r="R31" s="16">
        <f>IF(F31=0,0,IF(F31&gt;=19,1500,500))-IF(N31="yes",100,0)+IF(I31="レンタル",200,0)+IF(P31="希望する",200,0)+IF(Q31="希望する",200,0)+IF(G31="G",500,0)+IF(G31="N",500,0)</f>
        <v>0</v>
      </c>
      <c r="S31" s="10"/>
      <c r="T31" s="10"/>
    </row>
    <row r="32" spans="1:20" s="9" customFormat="1" ht="13.5">
      <c r="A32" s="25">
        <v>27</v>
      </c>
      <c r="B32" s="31"/>
      <c r="C32" s="30"/>
      <c r="D32" s="31"/>
      <c r="E32" s="28"/>
      <c r="F32" s="8">
        <f t="shared" si="0"/>
        <v>0</v>
      </c>
      <c r="G32" s="5"/>
      <c r="H32" s="26"/>
      <c r="I32" s="4"/>
      <c r="J32" s="27"/>
      <c r="K32" s="25"/>
      <c r="L32" s="29"/>
      <c r="M32" s="25"/>
      <c r="N32" s="33"/>
      <c r="O32" s="25"/>
      <c r="P32" s="25"/>
      <c r="Q32" s="25"/>
      <c r="R32" s="16">
        <f>IF(F32=0,0,IF(F32&gt;=19,1500,500))-IF(N32="yes",100,0)+IF(I32="レンタル",200,0)+IF(P32="希望する",200,0)+IF(Q32="希望する",200,0)+IF(G32="G",500,0)+IF(G32="N",500,0)</f>
        <v>0</v>
      </c>
      <c r="S32" s="10"/>
      <c r="T32" s="10"/>
    </row>
    <row r="33" spans="1:20" s="9" customFormat="1" ht="13.5">
      <c r="A33" s="25">
        <v>28</v>
      </c>
      <c r="B33" s="31"/>
      <c r="C33" s="30"/>
      <c r="D33" s="31"/>
      <c r="E33" s="28"/>
      <c r="F33" s="8">
        <f t="shared" si="0"/>
        <v>0</v>
      </c>
      <c r="G33" s="5"/>
      <c r="H33" s="26"/>
      <c r="I33" s="4"/>
      <c r="J33" s="27"/>
      <c r="K33" s="25"/>
      <c r="L33" s="29"/>
      <c r="M33" s="25"/>
      <c r="N33" s="33"/>
      <c r="O33" s="25"/>
      <c r="P33" s="25"/>
      <c r="Q33" s="25"/>
      <c r="R33" s="16">
        <f>IF(F33=0,0,IF(F33&gt;=19,1500,500))-IF(N33="yes",100,0)+IF(I33="レンタル",200,0)+IF(P33="希望する",200,0)+IF(Q33="希望する",200,0)+IF(G33="G",500,0)+IF(G33="N",500,0)</f>
        <v>0</v>
      </c>
      <c r="S33" s="10"/>
      <c r="T33" s="10"/>
    </row>
    <row r="34" spans="1:20" s="9" customFormat="1" ht="13.5">
      <c r="A34" s="25">
        <v>29</v>
      </c>
      <c r="B34" s="31"/>
      <c r="C34" s="30"/>
      <c r="D34" s="31"/>
      <c r="E34" s="28"/>
      <c r="F34" s="8">
        <f t="shared" si="0"/>
        <v>0</v>
      </c>
      <c r="G34" s="5"/>
      <c r="H34" s="26"/>
      <c r="I34" s="4"/>
      <c r="J34" s="27"/>
      <c r="K34" s="25"/>
      <c r="L34" s="29"/>
      <c r="M34" s="25"/>
      <c r="N34" s="33"/>
      <c r="O34" s="43"/>
      <c r="P34" s="25"/>
      <c r="Q34" s="25"/>
      <c r="R34" s="16">
        <f>IF(F34=0,0,IF(F34&gt;=19,1500,500))-IF(N34="yes",100,0)+IF(I34="レンタル",200,0)+IF(P34="希望する",200,0)+IF(Q34="希望する",200,0)+IF(G34="G",500,0)+IF(G34="N",500,0)</f>
        <v>0</v>
      </c>
      <c r="S34" s="10"/>
      <c r="T34" s="10"/>
    </row>
    <row r="35" ht="13.5">
      <c r="R35" s="32"/>
    </row>
    <row r="38" ht="13.5">
      <c r="R38" s="32"/>
    </row>
  </sheetData>
  <sheetProtection/>
  <dataValidations count="6">
    <dataValidation type="list" allowBlank="1" showInputMessage="1" showErrorMessage="1" sqref="D1 D4:D34">
      <formula1>"男,女"</formula1>
    </dataValidation>
    <dataValidation type="date" allowBlank="1" showInputMessage="1" showErrorMessage="1" sqref="E1 E4:E65536">
      <formula1>1</formula1>
      <formula2>40909</formula2>
    </dataValidation>
    <dataValidation type="list" allowBlank="1" showInputMessage="1" showErrorMessage="1" sqref="P4:Q34">
      <formula1>"希望する,希望しない"</formula1>
    </dataValidation>
    <dataValidation type="list" allowBlank="1" showInputMessage="1" showErrorMessage="1" sqref="G4:G34">
      <formula1>"MA,WA,M35,W35,M50,W50,M65,W65,M18,W18,M15,W15,MB,WB,N,G"</formula1>
    </dataValidation>
    <dataValidation type="list" allowBlank="1" showInputMessage="1" showErrorMessage="1" sqref="N4:N34">
      <formula1>"yes,no"</formula1>
    </dataValidation>
    <dataValidation type="list" allowBlank="1" showInputMessage="1" promptTitle="レンタル\200" prompt="マイカードの方は、番号を記入してください。" sqref="I4:I34">
      <formula1>"レンタル"</formula1>
    </dataValidation>
  </dataValidations>
  <hyperlinks>
    <hyperlink ref="L4" r:id="rId1" display="info@aichiol.com"/>
  </hyperlinks>
  <printOptions/>
  <pageMargins left="0.5905511811023623" right="0.5905511811023623" top="0.3937007874015748" bottom="0.3937007874015748" header="0.5118110236220472" footer="0.5118110236220472"/>
  <pageSetup fitToHeight="1" fitToWidth="1" orientation="landscape" paperSize="9" scale="4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松橋徳敏</dc:creator>
  <cp:keywords/>
  <dc:description/>
  <cp:lastModifiedBy>ono morimitsu</cp:lastModifiedBy>
  <cp:lastPrinted>2013-04-29T06:49:32Z</cp:lastPrinted>
  <dcterms:created xsi:type="dcterms:W3CDTF">2010-10-07T19:31:43Z</dcterms:created>
  <dcterms:modified xsi:type="dcterms:W3CDTF">2014-04-22T22:09:44Z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